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8195" windowHeight="115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6" i="1"/>
  <c r="E97"/>
  <c r="C12" l="1"/>
  <c r="C10"/>
  <c r="E6"/>
  <c r="E11"/>
  <c r="E13"/>
  <c r="E14"/>
  <c r="E17"/>
  <c r="E18"/>
  <c r="E20"/>
  <c r="E21"/>
  <c r="E22"/>
  <c r="E23"/>
  <c r="E24"/>
  <c r="E25"/>
  <c r="E26"/>
  <c r="E27"/>
  <c r="E29"/>
  <c r="E30"/>
  <c r="E32"/>
  <c r="E33"/>
  <c r="E34"/>
  <c r="E36"/>
  <c r="E37"/>
  <c r="E40"/>
  <c r="E41"/>
  <c r="E42"/>
  <c r="E43"/>
  <c r="E44"/>
  <c r="E45"/>
  <c r="E46"/>
  <c r="E47"/>
  <c r="E49"/>
  <c r="E50"/>
  <c r="E51"/>
  <c r="E52"/>
  <c r="E56"/>
  <c r="E57"/>
  <c r="E58"/>
  <c r="E59"/>
  <c r="E60"/>
  <c r="E61"/>
  <c r="E62"/>
  <c r="E63"/>
  <c r="E64"/>
  <c r="E65"/>
  <c r="E66"/>
  <c r="E67"/>
  <c r="E68"/>
  <c r="E70"/>
  <c r="E71"/>
  <c r="E72"/>
  <c r="E73"/>
  <c r="E74"/>
  <c r="E75"/>
  <c r="E76"/>
  <c r="E78"/>
  <c r="E79"/>
  <c r="E80"/>
  <c r="E81"/>
  <c r="E82"/>
  <c r="E84"/>
  <c r="E85"/>
  <c r="E86"/>
  <c r="E87"/>
  <c r="E88"/>
  <c r="E89"/>
  <c r="E90"/>
  <c r="E91"/>
  <c r="E92"/>
  <c r="E93"/>
  <c r="E94"/>
  <c r="E95"/>
  <c r="E98"/>
  <c r="C83" l="1"/>
  <c r="E83" s="1"/>
  <c r="C77"/>
  <c r="E77" s="1"/>
  <c r="C69"/>
  <c r="E69" s="1"/>
  <c r="C55"/>
  <c r="E55" s="1"/>
  <c r="C54"/>
  <c r="E54" s="1"/>
  <c r="C53"/>
  <c r="E53" s="1"/>
  <c r="C48"/>
  <c r="E48" s="1"/>
  <c r="C39"/>
  <c r="E39" s="1"/>
  <c r="C38"/>
  <c r="E38" s="1"/>
  <c r="C35"/>
  <c r="E35" s="1"/>
  <c r="E31"/>
  <c r="C28"/>
  <c r="E28" s="1"/>
  <c r="C19"/>
  <c r="E19" s="1"/>
  <c r="C16"/>
  <c r="E16" s="1"/>
  <c r="C15"/>
  <c r="E15" s="1"/>
  <c r="E12"/>
  <c r="E10"/>
  <c r="C9"/>
  <c r="E9" s="1"/>
  <c r="C8"/>
  <c r="E8" s="1"/>
  <c r="C7"/>
  <c r="E7" s="1"/>
  <c r="E99" l="1"/>
</calcChain>
</file>

<file path=xl/sharedStrings.xml><?xml version="1.0" encoding="utf-8"?>
<sst xmlns="http://schemas.openxmlformats.org/spreadsheetml/2006/main" count="113" uniqueCount="112">
  <si>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</si>
  <si>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</si>
  <si>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</si>
  <si>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</si>
  <si>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</si>
  <si>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</si>
  <si>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</si>
  <si>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</si>
  <si>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</si>
  <si>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</si>
  <si>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ул. Гиппократа 1</t>
  </si>
  <si>
    <r>
      <rPr>
        <sz val="14"/>
        <color theme="1"/>
        <rFont val="Times New Roman"/>
        <family val="1"/>
        <charset val="204"/>
      </rPr>
      <t xml:space="preserve">    </t>
    </r>
    <r>
      <rPr>
        <sz val="11"/>
        <color theme="1"/>
        <rFont val="Calibri"/>
        <family val="2"/>
        <charset val="204"/>
        <scheme val="minor"/>
      </rPr>
      <t xml:space="preserve">      </t>
    </r>
  </si>
  <si>
    <t>Диагностические тест-полосы для определения уровня сахара в крови к  анализатору  глюкозы ACCU-CHEK-Activ, № 50 шт/уп.</t>
  </si>
  <si>
    <t>Тест-полосы Аккутренд Глюкоза 25шт/уп. Accutrend Glucose 25str</t>
  </si>
  <si>
    <t>Тест-полосы Аккутренд Холестерин 25шт/уп.Accutrend Cholesterol 25str</t>
  </si>
  <si>
    <t>Антиген кардиолипиновый для реакции связывания комплемента (РСК) 2 мл №10</t>
  </si>
  <si>
    <t xml:space="preserve">Антиген кардиолипиновый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 </t>
  </si>
  <si>
    <t>Диагностикум  бруцеллезный  жидкий  для  реакции  агглютинации   ( РА ) , 2мл/амп№10</t>
  </si>
  <si>
    <t>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
Реальная скорость определения  глюкозы в моче ~ 40 секунд.  
Чувствительность системы на белок - 0,1 г/л. Скорость определения  ~ 60 секунд. Точность определения - мировой стандарт!  
Срок хранения 2 года</t>
  </si>
  <si>
    <t>Диагностические тест - полосы  (Билирубин, Уробилиноген  в моче) 
Количество полос в тубе 100шт. Тест-Полоски индикаторные для качественного и полуколичественного определения билирубина в моче. Диапазон определяемых концентраций билирубина в моче: 
0,0; 9; 17; 50  мкмоль/л. Срок хранения 2 года</t>
  </si>
  <si>
    <t>Набор для клинического анализа спиномозговой жидкости (200 иссл)состав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</si>
  <si>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 Альфа - амилаза на  200 опрАльфа - амилаза на  200 опр.   Наб. для опр-я активности альфа-амилазы в сыворотке (плазме) крови и моче методом по Каравею, 200 опр. при объеме пробы 4,8 мл. Состав набора: 1. Реагент 1 - буфер. 2. Реагент 2 - субстрат. 3. Реагент 3 - р-р йода. 4. Реагент 4 - фторид калия 250 г/л. 5. Реагент 5 - соляная кислота, 1,6 моль/л. Коэффициент вариации не более 10%, длина волны (630-690) нм, темп. инкубации 37 С , фотометрирование против воды. .    </t>
  </si>
  <si>
    <t xml:space="preserve">Креатинин, 2 х 250. Креатинин, 2 х 250. кинетический метод.Наб. для опр-я конц. креатинина в сыворотке (плазме) крови и моче псевдокинетическим методом, реакция Яффе, без депротеин., 400 мл. Состав набора: 1. Реагент 1 - пикриновая кислота, 1×200 мл. 2. Реагент 2 - натрий едкий, 1×200 мл. 3. Реагент 3 - калибратор: 17,7 ммоль/л. Чувствительность не более 20 мкмоль/л, коэффициент вариации не более 5%, длина волны 505 нм, темп. инкубации 37 С, фотометрирование против воздуха или рабочего реагента. </t>
  </si>
  <si>
    <t xml:space="preserve">Общий белок  1000 мл  Общий белок  1000 мл  колориметрический метод . Наб. для опр-я конц. общего белка в сыворотке и плазме крови биуретовым методом, 1000 мл. Состав набора: 1. Реагент 1 - биуретовый реагент, концентрат 2×100 мл. 2. Реагент 2 - калибратор. Чувствительность не более 5 г/л, коэффициент вариации не более 5%, длина волны 540 нм, темп. инкубации 18-25 С, фотометрирование против холостой пробы. </t>
  </si>
  <si>
    <t xml:space="preserve">КАЛИЙ  2х 50 мл  Калий  2х 50 мл  колориметрический,турбидиметрич. метод без депротеин., 100 мл. Состав набора: 1. Реагент 1 - монореагент, 2×50 мл. 2. Реагент 2 - калибратор: калий 5,0 ммоль/л.  Чувствительность не более 1,0 ммоль/л, коэффициент вариации не более 10%, длина волны 578 нм (ФЭК - 590 нм), темп. инкубации 18-25 С, фотометрирование против холостой пробы. Срок годности 18 мес. </t>
  </si>
  <si>
    <t xml:space="preserve">Кальций 200 мл  Кальций 200 мл  колориметрический метод.Наб. для опр-я конц. кальция в сыворотке и плазме крови унифиц. колор. методом с о-крезолфталеинкомплексоном, 200 мл. Состав набора: 1. Реагент 1 - буфер, 100 мл. 2. Реагент 2 - хромоген, 100 мл. 3. Реагент 3 - калибратор: кальций 2,5 ммоль/л. Чувствительность не более 0,15 ммоль/л, коэффициент вариации не более 5%, длина волны 570 нм (ФЭК - 540 - 590 нм), темп. инкубации 18-25 С, фотометрирование против холостой пробы. </t>
  </si>
  <si>
    <t xml:space="preserve">Натрий  4х10 млНатрий  (энзиматический колориметрический метод) 4х10 млНаб. для опр-я конц. натрия в сыворотке крови энзим. колор. методом, 4х10 мл. Состав набора: 1. Реагент 1 - буфер. 2. Реагент 2 - стартовый реагент. 3. Реагент 3 - лиофилизат. 4. Реагент 4 - калибратор: натрий хлористый 150 ммоль/л. 5. Реагент 5 - стоп-реагент. Чувствительность не более 100 ммоль/л, коэффициент вариации не более 7%, длина волны 420 нм (405-436 нм), темп. инкубации 37 С. </t>
  </si>
  <si>
    <t xml:space="preserve"> Наб. для опр-я концентрации общего и прямого билирубина в сыворотке крови  Наб. для опр-я концентрации общего и прямого билирубина в сыворотке крови методом Ендрассика-Грофа, 138+138 опр. Состав набора: 1. Реагент 1 - кофеиновый реагент. 2. Реагент 2 - сульфаниловая кислота. 3. Реагент 3 - натрия нитрит, 72 ммоль/л. Реагент 4 - физиологический раствор: натрия хлорид, 154 ммоль/л. 5. Реагент 5 - калибратор: билирубин 171 мкмоль/л. Чувствительность не более 5 мкмоль/л, коэффициент вариации не более 8%, длина волны 535 нм (500-560 нм), темп. инкубации 18-25 С. Срок годности 18 месяцев. </t>
  </si>
  <si>
    <t xml:space="preserve"> Наб. для опр-я активности АЛаТ в сыворотке и плазме крови  </t>
  </si>
  <si>
    <t xml:space="preserve">Наб. для опр-я активности АСаТ в сыворотке и плазме крови Наб. для опр-я активности АЛаТ в сыворотке и плазме крови методом Райтмана-Френкеля, на 1000 опр. при объеме пробы 3,05 мл. Состав набора: 1. Реагент 1 - субстратная смесь. 2. Реагент 2 - раствор 2,4 ДНФГ 1,0 ммоль/л 3. Реагент 3 - калибратор: пируват натрия, 1,0 ммоль/л. Реагент 4 - гидроокись натрия, 4,0 моль/л. Чувствительность не более 0,05 мкмоль/(схл), коэффициент вариации не более 10%, длина волны (500-560) нм, темп. инкубации 1. 37 С, 2. 18-25 С. Срок годности 18 месяцев. </t>
  </si>
  <si>
    <t>Глюкоза Глюкоза 2х100 мл . Наб. для опр-я конц. глюкозы в биологических жидкостях энзим. глюкозооксидазным колор. методом без депротеин., 200 мл. Состав набора: 1. Реагент 1 - буфер, 2×100 мл. 2. Реагент 2 - лиофилизат. 3. Реагент 3 - калибратор: глюкоза 10 ммоль/л. Чувствительность не более 0,5 ммоль/л, коэффициент вариации не более 5%, длина волны 505 нм (ФЭК - 490 нм), темп. инкубации 18-25 С (37 С), фотометрирование против холостой пробы. Срок годности набора 24 месяца.  Наличие ISO 9001. ISO 13485:2003</t>
  </si>
  <si>
    <t>Набор реагентов для определдения протромбинового времени со стандартизированным растворимым  тромбопластином с кальцием, 100 определений</t>
  </si>
  <si>
    <t>Набор реагентов для опр. активированного парциального (частичного) тромбопластиного времени АПТВ  / АЧТВ/ добавить тех.спецификации,500опр</t>
  </si>
  <si>
    <t>Набор для опр.  тромбинового  времени  на 200 макро или 400 микро определений.( состав: тромбин человека (100МЕ/мл)-2 фл, стабилизатор (1 мл) - 1 фл.,</t>
  </si>
  <si>
    <t>Набор для количественного определения  фибриногена  на 160 макро или 320 микро опр.(Фибриноген - тест   в составе 4фл х2 мл, калибратор 1фл, буфер имидазоловый концентрированный 1флх5мл, для работы работы ручным методом и на всех типах коагулометров.</t>
  </si>
  <si>
    <t xml:space="preserve">Набор  для  определения  растворимых  фибрин - моно-мерных  комплексов ( РФМК) 200 опрНабор реагентов(200 опр) для определения растворимых фибрин-мономерных комплексов (РФМК) в плазме крови человека о фенантролиновым методом. 
Состав набора: о-фенантролин (5 мл) – 4 фл., контроль (+/-) – 2 фл.
Готов к использованию. Не требует взвешивания!,.
       </t>
  </si>
  <si>
    <t xml:space="preserve">фискальная бумага фискальная бумага </t>
  </si>
  <si>
    <t xml:space="preserve">Изотонический раствор DiluentИзотонический раствор Diluent 10л  </t>
  </si>
  <si>
    <t xml:space="preserve">Лизирующий реагент LyseЛизирующий реагент Lyse 1л   </t>
  </si>
  <si>
    <t>Моющий раствор Rinse Моющий раствор Rinse 20л</t>
  </si>
  <si>
    <t>Энзиматический очиститель E-Z Cleanser  Энзиматический очиститель E-Z Cleanser 50 мл\бут.</t>
  </si>
  <si>
    <t xml:space="preserve">Изотонический раствор Изотонический раствор (Reagent Code) (20л/уп) cellpack pk-20 L  </t>
  </si>
  <si>
    <t>Очищающий раствор   Очищающий раствор  (Reagent Code) (50 мл/уп) CELLCLEAN CL-50</t>
  </si>
  <si>
    <t>Лизирующий раствор  Лизирующий раствор (Reagent Code)  (1,5л/уп) STROMATOLYSER-WH SWH-20.</t>
  </si>
  <si>
    <t>Бумага для принтера анализатора Бумага ЧЛ 57 мм,термо  Paper Roll</t>
  </si>
  <si>
    <t>Контрольная кровь EightCheck-N 3WP NORMAL 1* 1/5ml (Регистрация в РК)Контрольная кровь EightCheck-N 3WP NORMAL 1* 1/5ml (Регистрация в РК)</t>
  </si>
  <si>
    <t>Контрольная кровь EightCheck-N 3WP LOW 1* 1/5ml (Регистрация в РК)Контрольная кровь EightCheck-N 3WP LOW 1* 1/5ml (Регистрация в РК)</t>
  </si>
  <si>
    <t xml:space="preserve"> Контрольная кровь EightCheck-N 3WP Nigh 1* 1/5ml (Регистрация в РК)Контрольная кровь EightCheck-N 3WP Nigh 1* 1/5ml (Регистрация в РК)</t>
  </si>
  <si>
    <t xml:space="preserve">АЛАНИНАМИНОТРАНСФЕРАЗА из комплекта Анализатор биохимический -турбидиметрический  ВА400 , BioSystems S.A., ИСПАНИЯ 8х60мл+8х15мл  t+2 +8 С </t>
  </si>
  <si>
    <t xml:space="preserve">ЩЕЛОЧНАЯ ФОСФАТАЗА АМП из комплекта Анализатор биохимический-турбидиметрический ВА400   , BioSystems S.A., ИСПАНИЯ4х60мл+4х15мл  t+2 +8 С </t>
  </si>
  <si>
    <t xml:space="preserve">АЛЬФА-АМИЛАЗА ПРЯМАЯ из комплекта Анализатор биохимических-турбидиметрический ВА400 , BioSystems S.A., ИСПАНИЯ8х20мл t +2 +8C </t>
  </si>
  <si>
    <t xml:space="preserve">АСПАРТАТМИНОТРАНСФЕРАЗА  из комплекта Анализатор биохимический -турбидиметрический ВА400 , BioSystems S.A., ИСПАНИЯ 8х60мл+8х15мл   t+2 +8 С </t>
  </si>
  <si>
    <t>БИЛИРУБИН (ПРЯМОЙ) из комплекта Анализатор биохимический -турбидиметрический ВА400 , BioSystems S.A., ИСПАНИЯ 300мл  t+15 +30 С</t>
  </si>
  <si>
    <t>БИЛИРУБИН (ОБЩИЙ) из комплекта Анализатор биохимический -турбидиметрический ВА400   BioSystems S.A., ИСПАНИЯ 8x60мл+8х15мл  t +15 +30 С,</t>
  </si>
  <si>
    <t>ХОЛЕСТЕРИН  из комплекта Анализатор биохимический - турбидиметрический ВА 400  , BioSystems S.A., ИСПАНИЯ 10х60мл  t+2 +8 С</t>
  </si>
  <si>
    <t>КРЕАТИНИН из комплекта Анализатор биохимический-турбидиметрический ВА400  , BioSystems S.A., ИСПАНИЯ 600мл (10х60мл) t +15 +30 С</t>
  </si>
  <si>
    <t xml:space="preserve">ГЛЮКОЗА из комплекта Анализатор биохимический-турбидиметрический ВА400  , BioSystems S.A., ИСПАНИЯ 10х60 мл t+2 +8 С </t>
  </si>
  <si>
    <t xml:space="preserve">ЛАКТАТДЕГИДРОГЕНАЗА  из комплекта  Анализатор биохимический-турбидиметрический ВА400  , BioSystems S.A., ИСПАНИЯ8х60мл+8х15мл  t+2 +8 С </t>
  </si>
  <si>
    <t>ОБЩИЙ БЕЛОК, из комплекта Анализатор биохимический-турбидиметрический ВА400 , BioSystems S.A., ИСПАНИЯ 10х60мл t +15 +30 С</t>
  </si>
  <si>
    <t xml:space="preserve">ТРИГЛИЦЕРИДЫ из комплекта Анализатор биохимический-турбидиметрический ВА400 , BioSystems S.A., ИСПАНИЯ 10х60мл t+2 +8 С </t>
  </si>
  <si>
    <t>МОЧЕВИНА из комплекта Анализатор биохимический-турбидиметрический ВА400, , BioSystems S.A., ИСПАНИЯ  600 мл  t+2 +8 С</t>
  </si>
  <si>
    <t>МОЧЕВАЯ КИСЛОТА из комплекта Анализатор биохимический-турбидиметрический ВА400, BioSystems S.A., ИСПАНИЯ  600мл t +2 +8,</t>
  </si>
  <si>
    <t>C-REACTIVE PROTEIN-hs (CRP-hs)  из комплекта Анализатор биохимический-турбидиметрический ВА400 150 мл</t>
  </si>
  <si>
    <t>IRON-FERROZINE из комплекта Анализатор биохимический-турбидиметрический ВА400 4х60мл+4х15мл  t+2 +8 С</t>
  </si>
  <si>
    <t>RHEUMATOID FACTORS (RF) из комплекта Анализатор биохимический-турбидиметрический ВА400  4х60мл+4х15мл  t+2 +8 С</t>
  </si>
  <si>
    <t>Холестерин HDL/LDL калибратор, CHORESTEROL HDL/LDL CALIBRATOR из комплекта Анализатор биохимический автоматический А15 произвольного доступа   , BioSystems S.A. 1x1мл +2 +8 С</t>
  </si>
  <si>
    <t xml:space="preserve"> ANTI-STREPTOLYZIN О (АSО) STANDARD  из комплекта Анализатор биохимический-турбидиметрический ВА-400 , BioSystems S.A., ИСПАНИЯ  1x1ml  +2 +8 С</t>
  </si>
  <si>
    <t>C-REACTIVE PROTEIN (CRP) STANDARD из комплекта Анализатор биохимический-турбидиметрический ВА400  , BioSystems S.A., ИСПАНИЯ 1мл  +2 +8 С</t>
  </si>
  <si>
    <t xml:space="preserve">REUMATOID FACTORS STANDARD из комплекта Анализатор биохимический-турбидиметрический ВА400  , BioSystems S.A., ИСПАНИЯ1x3мл t+2 +8 С </t>
  </si>
  <si>
    <t>Билирубин стандарт, BILIRUBIN standard из комплекта Анализатор биохимический  автоматический А15 произвольного доступа , BioSystems 5 ml t +2 +8 С</t>
  </si>
  <si>
    <t>Биохимическая контрольная сыворотка уровень II, BIOCHEMISTRY CONTROL SERUM LEVEL II5x5 mL из комплекта Анализатор биохимический автоматический А15 произвольного доступа t+2 +8 С, BioSystems S.A.,</t>
  </si>
  <si>
    <t xml:space="preserve">Биохимическая контрольная сыворотка уровень I. BIOCHEMISTRY CONTROL SERUM Level  I 5x5 mL из комплекта Анализатор биохимический автоматический А15 произвольного доступа t+2 +8 С, BioSystems S.A., </t>
  </si>
  <si>
    <t xml:space="preserve">Биохимический калибратор, BIOCHEMISTRY CALIBRATOR 5x5 mL из комплекта Анализатор биохимический автоматический А15 произвольного доступа t+2 +8 С, BioSystems S.A., </t>
  </si>
  <si>
    <t>Концентрированный промывочный раствор (500мл)+15 +30 С, BioSystems S.A., ИСПАНИЯ</t>
  </si>
  <si>
    <t xml:space="preserve">Реакционный ротор для анализатора А15/25/400, BioSystems S.A., ИСПАНИЯ 10 шт. </t>
  </si>
  <si>
    <t>i-CHROMA™ Tn I (Troponin I) тропонин I 25 тестов</t>
  </si>
  <si>
    <t>Масло   иммерсионное     Масло   иммерсионное   100 мл</t>
  </si>
  <si>
    <t xml:space="preserve">Азур - Эозин  по  Романовскому Азур - Эозин  по  Романовскому ( р-р концентрат 1литр + буфер 1фл х10мл ) </t>
  </si>
  <si>
    <t>Набор  для  окраски  мазков  по  Циль Нильсену  Набор  для  окраски  мазков  по  Циль Нильсену  ( готовые  р-ры) на 100 предм. Стекол</t>
  </si>
  <si>
    <t>Набор для окраски по Папа- Николау (готовый краситель)Набор для окраски по Папа- Николау (готовый краситель)</t>
  </si>
  <si>
    <t>Натрий     лимонно - кислый   2 -х   замещенный  ч.д.а.Натрий     лимонно - кислый   2 -х   замещенный  ч.д.а.</t>
  </si>
  <si>
    <t xml:space="preserve">Сульфаниловая   кислота      х.ч.         Сульфаниловая   кислота      х.ч.                                      </t>
  </si>
  <si>
    <t>Капиляры Панченкова (для СОЭ)Капиляры Панченкова (для СОЭ)</t>
  </si>
  <si>
    <t>Карандаш  по  стеклу  и  фарфору   ( черный, синий, красный, белый )Карандаш  по  стеклу  и  фарфору   ( черный, синий, красный, белый )</t>
  </si>
  <si>
    <t xml:space="preserve">Крафт бумага 100х106 Крафт бумага 100х106 </t>
  </si>
  <si>
    <t>Палочки  стеклянные  для  помешивания  длина   22 смПалочки  стеклянные  для  помешивания  длина   22 см</t>
  </si>
  <si>
    <t xml:space="preserve">Петля  бактериологическая  нихромовая Петля  бактериологическая  нихромовая </t>
  </si>
  <si>
    <t>Планшет для определения группы крови на 50 лунок размер 190х290ммПланшет для определения группы крови на 50 лунок размер 190х290мм</t>
  </si>
  <si>
    <t>Пробирки  центрифужная   градуированная   на  10  млПробирки  центрифужная   градуированная   на  10  мл</t>
  </si>
  <si>
    <t>Планшет для определения группы крови на 50 лунок размер 190х290мм</t>
  </si>
  <si>
    <t>Пипетка- дозатор переменного объема 100-1000 мклПипетка- дозатор переменного объема 100-1000 мкл</t>
  </si>
  <si>
    <t>Наконечники 0-200 мкл (желтые)  уп/1000 шт.Наконечники 0-200 мкл (желтые)  уп/1000 шт.</t>
  </si>
  <si>
    <t>Наконечники до 1000 мкл (голубые)   уп/500 шт.Наконечники до 1000 мкл (голубые)   уп/500 шт.</t>
  </si>
  <si>
    <t>Наконечники 0,5-10,мкл уп 1000 шт.Наконечники 0,5-10,мкл уп 1000 шт.</t>
  </si>
  <si>
    <t>Цоликлон Анти-А , 10млЦоликлон Анти-А , 10мл</t>
  </si>
  <si>
    <t>Цоликлон Анти-B 1, 10млЦоликлон Анти-B 1, 10мл</t>
  </si>
  <si>
    <t>Цоликлон Анти-Д  Супер  5 млЦоликлон Анти-Д  Супер  5 мл</t>
  </si>
  <si>
    <t>Цоликлоны Анти-Келл супер  5 мл\фл.Цоликлоны Анти-Келл супер  5 мл\фл.</t>
  </si>
  <si>
    <t>Цоликлон Антиглобулиновая сыворотка 2 мл\фл.Цоликлон Антиглобулиновая сыворотка 2 мл\фл.</t>
  </si>
  <si>
    <t xml:space="preserve">Стекло  предметное  со  шлифованными  краями, для  мазков,  с  полосой  для  записи76*26*1,0 </t>
  </si>
  <si>
    <t xml:space="preserve">Метиленовый   синий    ч.д.а.  100 гр     </t>
  </si>
  <si>
    <t>Раствор 33% полиглюкина 10 мл</t>
  </si>
  <si>
    <t xml:space="preserve">Набор для определения гемоглобина  (400 опред.) </t>
  </si>
  <si>
    <t>Калибратор   Гемоглобина  120 г/л,  120 г/л,  1 фл  -  2 мл</t>
  </si>
  <si>
    <t>Объявление № 19</t>
  </si>
  <si>
    <t xml:space="preserve">дата публикации </t>
  </si>
  <si>
    <t>КГП " ЦРБ Абайского района" п.Топар ул.Гиппократа,1, транспортом поставщика, с разгрузкой за счет поставщика</t>
  </si>
  <si>
    <t>КГП " ЦРБ Абайского района" п.Топар, ул.Гиппократа 1,  бухгалтерия</t>
  </si>
  <si>
    <t xml:space="preserve">15.05.2018 до 16.00 </t>
  </si>
  <si>
    <t>КГП " ЦРБ Абайского района" 15.05.2018 в 16.30</t>
  </si>
  <si>
    <t>Директор</t>
  </si>
  <si>
    <t>Белан Н.Г.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</si>
</sst>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2" borderId="5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9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top" wrapText="1"/>
    </xf>
    <xf numFmtId="2" fontId="11" fillId="0" borderId="6" xfId="0" applyNumberFormat="1" applyFont="1" applyFill="1" applyBorder="1" applyAlignment="1">
      <alignment vertical="top" wrapText="1"/>
    </xf>
    <xf numFmtId="2" fontId="11" fillId="0" borderId="6" xfId="1" applyNumberFormat="1" applyFont="1" applyFill="1" applyBorder="1" applyAlignment="1" applyProtection="1">
      <alignment vertical="top" wrapText="1"/>
      <protection locked="0"/>
    </xf>
    <xf numFmtId="4" fontId="12" fillId="0" borderId="6" xfId="0" applyNumberFormat="1" applyFont="1" applyFill="1" applyBorder="1" applyAlignment="1">
      <alignment vertical="top" wrapText="1"/>
    </xf>
    <xf numFmtId="2" fontId="7" fillId="0" borderId="5" xfId="1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2" fontId="0" fillId="0" borderId="5" xfId="0" applyNumberFormat="1" applyBorder="1" applyAlignment="1">
      <alignment wrapText="1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5" xfId="1" applyFont="1" applyFill="1" applyBorder="1" applyAlignment="1">
      <alignment horizontal="left" vertical="top" wrapText="1"/>
    </xf>
    <xf numFmtId="16" fontId="8" fillId="0" borderId="5" xfId="0" applyNumberFormat="1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>
      <alignment horizontal="left" vertical="top" wrapText="1"/>
    </xf>
    <xf numFmtId="16" fontId="8" fillId="0" borderId="5" xfId="1" applyNumberFormat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tabSelected="1" workbookViewId="0">
      <selection activeCell="B10" sqref="B10"/>
    </sheetView>
  </sheetViews>
  <sheetFormatPr defaultRowHeight="15"/>
  <cols>
    <col min="1" max="1" width="8.28515625" style="1" customWidth="1"/>
    <col min="2" max="2" width="33.5703125" style="1" customWidth="1"/>
    <col min="3" max="3" width="9.85546875" style="1" customWidth="1"/>
    <col min="4" max="4" width="9.42578125" style="1" customWidth="1"/>
    <col min="5" max="5" width="11.7109375" style="1" customWidth="1"/>
    <col min="6" max="6" width="11" style="1" customWidth="1"/>
    <col min="7" max="7" width="11.28515625" style="1" customWidth="1"/>
    <col min="8" max="8" width="8.42578125" style="1" customWidth="1"/>
    <col min="9" max="9" width="13.85546875" style="1" customWidth="1"/>
    <col min="10" max="16384" width="9.140625" style="1"/>
  </cols>
  <sheetData>
    <row r="1" spans="1:9">
      <c r="B1" s="1" t="s">
        <v>104</v>
      </c>
    </row>
    <row r="2" spans="1:9" ht="22.5" customHeight="1">
      <c r="A2" s="2"/>
      <c r="B2" s="2" t="s">
        <v>105</v>
      </c>
      <c r="C2" s="20">
        <v>43222</v>
      </c>
      <c r="D2" s="2"/>
      <c r="E2" s="2"/>
      <c r="G2" s="17" t="s">
        <v>11</v>
      </c>
      <c r="H2" s="17"/>
      <c r="I2" s="17"/>
    </row>
    <row r="3" spans="1:9" ht="23.25" customHeight="1" thickBot="1">
      <c r="A3" s="2"/>
      <c r="B3" s="18"/>
      <c r="C3" s="19"/>
      <c r="D3" s="19"/>
      <c r="E3" s="19"/>
      <c r="F3" s="19"/>
      <c r="G3" s="19"/>
      <c r="H3" s="19"/>
    </row>
    <row r="4" spans="1:9" ht="146.25" customHeight="1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21" t="s">
        <v>6</v>
      </c>
      <c r="H4" s="4" t="s">
        <v>7</v>
      </c>
      <c r="I4" s="4" t="s">
        <v>8</v>
      </c>
    </row>
    <row r="5" spans="1:9" ht="159" customHeight="1">
      <c r="A5" s="22" t="s">
        <v>9</v>
      </c>
      <c r="B5" s="23"/>
      <c r="C5" s="23"/>
      <c r="D5" s="23"/>
      <c r="E5" s="23"/>
      <c r="F5" s="24" t="s">
        <v>106</v>
      </c>
      <c r="G5" s="24" t="s">
        <v>107</v>
      </c>
      <c r="H5" s="25" t="s">
        <v>108</v>
      </c>
      <c r="I5" s="25" t="s">
        <v>109</v>
      </c>
    </row>
    <row r="6" spans="1:9" ht="48">
      <c r="A6" s="5">
        <v>1</v>
      </c>
      <c r="B6" s="27" t="s">
        <v>12</v>
      </c>
      <c r="C6" s="10">
        <v>20</v>
      </c>
      <c r="D6" s="12">
        <v>6100</v>
      </c>
      <c r="E6" s="5">
        <f>C6*D6</f>
        <v>122000</v>
      </c>
      <c r="F6" s="7"/>
      <c r="G6" s="7"/>
      <c r="H6" s="7"/>
      <c r="I6" s="7"/>
    </row>
    <row r="7" spans="1:9" ht="24">
      <c r="A7" s="5">
        <v>2</v>
      </c>
      <c r="B7" s="28" t="s">
        <v>13</v>
      </c>
      <c r="C7" s="10">
        <f>40-10</f>
        <v>30</v>
      </c>
      <c r="D7" s="12">
        <v>4120</v>
      </c>
      <c r="E7" s="5">
        <f>C7*D7</f>
        <v>123600</v>
      </c>
      <c r="F7" s="7"/>
      <c r="G7" s="7"/>
      <c r="H7" s="7"/>
      <c r="I7" s="7"/>
    </row>
    <row r="8" spans="1:9" ht="24">
      <c r="A8" s="5">
        <v>3</v>
      </c>
      <c r="B8" s="28" t="s">
        <v>14</v>
      </c>
      <c r="C8" s="10">
        <f>30-10</f>
        <v>20</v>
      </c>
      <c r="D8" s="12">
        <v>12330</v>
      </c>
      <c r="E8" s="5">
        <f t="shared" ref="E8:E69" si="0">C8*D8</f>
        <v>246600</v>
      </c>
      <c r="F8" s="7"/>
      <c r="G8" s="7"/>
      <c r="H8" s="7"/>
      <c r="I8" s="7"/>
    </row>
    <row r="9" spans="1:9" ht="24">
      <c r="A9" s="5">
        <v>4</v>
      </c>
      <c r="B9" s="28" t="s">
        <v>15</v>
      </c>
      <c r="C9" s="10">
        <f>4-2</f>
        <v>2</v>
      </c>
      <c r="D9" s="12">
        <v>28000</v>
      </c>
      <c r="E9" s="5">
        <f t="shared" si="0"/>
        <v>56000</v>
      </c>
      <c r="F9" s="7"/>
      <c r="G9" s="7"/>
      <c r="H9" s="7"/>
      <c r="I9" s="7"/>
    </row>
    <row r="10" spans="1:9" ht="96">
      <c r="A10" s="5">
        <v>5</v>
      </c>
      <c r="B10" s="28" t="s">
        <v>16</v>
      </c>
      <c r="C10" s="10">
        <f>6-4</f>
        <v>2</v>
      </c>
      <c r="D10" s="12">
        <v>22980</v>
      </c>
      <c r="E10" s="5">
        <f t="shared" si="0"/>
        <v>45960</v>
      </c>
      <c r="F10" s="7"/>
      <c r="G10" s="7"/>
      <c r="H10" s="7"/>
      <c r="I10" s="7"/>
    </row>
    <row r="11" spans="1:9" ht="36">
      <c r="A11" s="5">
        <v>6</v>
      </c>
      <c r="B11" s="27" t="s">
        <v>17</v>
      </c>
      <c r="C11" s="10">
        <v>1</v>
      </c>
      <c r="D11" s="13">
        <v>15980</v>
      </c>
      <c r="E11" s="5">
        <f t="shared" si="0"/>
        <v>15980</v>
      </c>
      <c r="F11" s="6"/>
      <c r="G11" s="6"/>
      <c r="H11" s="7"/>
      <c r="I11" s="7"/>
    </row>
    <row r="12" spans="1:9" ht="324">
      <c r="A12" s="5">
        <v>7</v>
      </c>
      <c r="B12" s="27" t="s">
        <v>18</v>
      </c>
      <c r="C12" s="10">
        <f>70-10-8-8-20-5</f>
        <v>19</v>
      </c>
      <c r="D12" s="12">
        <v>2450</v>
      </c>
      <c r="E12" s="5">
        <f t="shared" si="0"/>
        <v>46550</v>
      </c>
      <c r="F12" s="7"/>
      <c r="G12" s="7"/>
      <c r="H12" s="7"/>
      <c r="I12" s="7"/>
    </row>
    <row r="13" spans="1:9" ht="120">
      <c r="A13" s="5">
        <v>8</v>
      </c>
      <c r="B13" s="27" t="s">
        <v>19</v>
      </c>
      <c r="C13" s="10">
        <v>3</v>
      </c>
      <c r="D13" s="12">
        <v>1910</v>
      </c>
      <c r="E13" s="5">
        <f t="shared" si="0"/>
        <v>5730</v>
      </c>
      <c r="F13" s="6"/>
      <c r="G13" s="6"/>
      <c r="H13" s="7"/>
      <c r="I13" s="6"/>
    </row>
    <row r="14" spans="1:9" s="9" customFormat="1" ht="108">
      <c r="A14" s="5">
        <v>9</v>
      </c>
      <c r="B14" s="29" t="s">
        <v>20</v>
      </c>
      <c r="C14" s="10">
        <v>1</v>
      </c>
      <c r="D14" s="12">
        <v>13640</v>
      </c>
      <c r="E14" s="5">
        <f t="shared" si="0"/>
        <v>13640</v>
      </c>
      <c r="F14" s="6"/>
      <c r="G14" s="6"/>
      <c r="H14" s="8"/>
      <c r="I14" s="6"/>
    </row>
    <row r="15" spans="1:9" ht="144">
      <c r="A15" s="5">
        <v>10</v>
      </c>
      <c r="B15" s="27" t="s">
        <v>21</v>
      </c>
      <c r="C15" s="10">
        <f>5-2</f>
        <v>3</v>
      </c>
      <c r="D15" s="12">
        <v>4900</v>
      </c>
      <c r="E15" s="5">
        <f t="shared" si="0"/>
        <v>14700</v>
      </c>
      <c r="F15" s="7"/>
      <c r="G15" s="7"/>
      <c r="H15" s="7"/>
      <c r="I15" s="6" t="s">
        <v>10</v>
      </c>
    </row>
    <row r="16" spans="1:9" ht="156">
      <c r="A16" s="5">
        <v>11</v>
      </c>
      <c r="B16" s="27" t="s">
        <v>22</v>
      </c>
      <c r="C16" s="10">
        <f>3</f>
        <v>3</v>
      </c>
      <c r="D16" s="12">
        <v>17220</v>
      </c>
      <c r="E16" s="5">
        <f t="shared" si="0"/>
        <v>51660</v>
      </c>
      <c r="F16" s="7"/>
      <c r="G16" s="7"/>
      <c r="H16" s="7"/>
      <c r="I16" s="7"/>
    </row>
    <row r="17" spans="1:9" ht="132">
      <c r="A17" s="5">
        <v>12</v>
      </c>
      <c r="B17" s="27" t="s">
        <v>23</v>
      </c>
      <c r="C17" s="10">
        <v>2</v>
      </c>
      <c r="D17" s="12">
        <v>4000</v>
      </c>
      <c r="E17" s="5">
        <f t="shared" si="0"/>
        <v>8000</v>
      </c>
      <c r="F17" s="7"/>
      <c r="G17" s="7"/>
      <c r="H17" s="7"/>
      <c r="I17" s="7"/>
    </row>
    <row r="18" spans="1:9" ht="132">
      <c r="A18" s="5">
        <v>13</v>
      </c>
      <c r="B18" s="27" t="s">
        <v>24</v>
      </c>
      <c r="C18" s="10">
        <v>8</v>
      </c>
      <c r="D18" s="12">
        <v>22100</v>
      </c>
      <c r="E18" s="5">
        <f t="shared" si="0"/>
        <v>176800</v>
      </c>
      <c r="F18" s="7"/>
      <c r="G18" s="7"/>
      <c r="H18" s="7"/>
      <c r="I18" s="7"/>
    </row>
    <row r="19" spans="1:9" ht="156">
      <c r="A19" s="5">
        <v>14</v>
      </c>
      <c r="B19" s="27" t="s">
        <v>25</v>
      </c>
      <c r="C19" s="10">
        <f>8-4</f>
        <v>4</v>
      </c>
      <c r="D19" s="12">
        <v>3920</v>
      </c>
      <c r="E19" s="5">
        <f t="shared" si="0"/>
        <v>15680</v>
      </c>
      <c r="F19" s="7"/>
      <c r="G19" s="7"/>
      <c r="H19" s="7"/>
      <c r="I19" s="7"/>
    </row>
    <row r="20" spans="1:9" ht="144">
      <c r="A20" s="5">
        <v>15</v>
      </c>
      <c r="B20" s="27" t="s">
        <v>26</v>
      </c>
      <c r="C20" s="10">
        <v>2</v>
      </c>
      <c r="D20" s="12">
        <v>24800</v>
      </c>
      <c r="E20" s="5">
        <f t="shared" si="0"/>
        <v>49600</v>
      </c>
      <c r="F20" s="7"/>
      <c r="G20" s="7"/>
      <c r="H20" s="7"/>
      <c r="I20" s="7"/>
    </row>
    <row r="21" spans="1:9" ht="192">
      <c r="A21" s="5">
        <v>16</v>
      </c>
      <c r="B21" s="27" t="s">
        <v>27</v>
      </c>
      <c r="C21" s="10">
        <v>2</v>
      </c>
      <c r="D21" s="12">
        <v>4830</v>
      </c>
      <c r="E21" s="5">
        <f t="shared" si="0"/>
        <v>9660</v>
      </c>
      <c r="F21" s="7"/>
      <c r="G21" s="7"/>
      <c r="H21" s="7"/>
      <c r="I21" s="7"/>
    </row>
    <row r="22" spans="1:9" ht="24">
      <c r="A22" s="5">
        <v>17</v>
      </c>
      <c r="B22" s="27" t="s">
        <v>28</v>
      </c>
      <c r="C22" s="10">
        <v>5</v>
      </c>
      <c r="D22" s="12">
        <v>6900</v>
      </c>
      <c r="E22" s="5">
        <f t="shared" si="0"/>
        <v>34500</v>
      </c>
      <c r="F22" s="7"/>
      <c r="G22" s="7"/>
      <c r="H22" s="7"/>
      <c r="I22" s="7"/>
    </row>
    <row r="23" spans="1:9" ht="168">
      <c r="A23" s="5">
        <v>18</v>
      </c>
      <c r="B23" s="27" t="s">
        <v>29</v>
      </c>
      <c r="C23" s="10">
        <v>5</v>
      </c>
      <c r="D23" s="12">
        <v>6900</v>
      </c>
      <c r="E23" s="5">
        <f t="shared" si="0"/>
        <v>34500</v>
      </c>
      <c r="F23" s="7"/>
      <c r="G23" s="7"/>
      <c r="H23" s="7"/>
      <c r="I23" s="7"/>
    </row>
    <row r="24" spans="1:9" ht="168">
      <c r="A24" s="5">
        <v>19</v>
      </c>
      <c r="B24" s="27" t="s">
        <v>30</v>
      </c>
      <c r="C24" s="10">
        <v>6</v>
      </c>
      <c r="D24" s="12">
        <v>3990</v>
      </c>
      <c r="E24" s="5">
        <f t="shared" si="0"/>
        <v>23940</v>
      </c>
      <c r="F24" s="7"/>
      <c r="G24" s="7"/>
      <c r="H24" s="7"/>
      <c r="I24" s="7"/>
    </row>
    <row r="25" spans="1:9" ht="60">
      <c r="A25" s="5">
        <v>20</v>
      </c>
      <c r="B25" s="27" t="s">
        <v>31</v>
      </c>
      <c r="C25" s="10">
        <v>4</v>
      </c>
      <c r="D25" s="13">
        <v>3220</v>
      </c>
      <c r="E25" s="5">
        <f t="shared" si="0"/>
        <v>12880</v>
      </c>
      <c r="F25" s="7"/>
      <c r="G25" s="7"/>
      <c r="H25" s="7"/>
      <c r="I25" s="7"/>
    </row>
    <row r="26" spans="1:9" ht="48">
      <c r="A26" s="5">
        <v>21</v>
      </c>
      <c r="B26" s="27" t="s">
        <v>32</v>
      </c>
      <c r="C26" s="10">
        <v>2</v>
      </c>
      <c r="D26" s="12">
        <v>25890</v>
      </c>
      <c r="E26" s="5">
        <f t="shared" si="0"/>
        <v>51780</v>
      </c>
      <c r="F26" s="7"/>
      <c r="G26" s="7"/>
      <c r="H26" s="7"/>
      <c r="I26" s="7"/>
    </row>
    <row r="27" spans="1:9" ht="48">
      <c r="A27" s="5">
        <v>22</v>
      </c>
      <c r="B27" s="27" t="s">
        <v>33</v>
      </c>
      <c r="C27" s="10">
        <v>6</v>
      </c>
      <c r="D27" s="13">
        <v>9890</v>
      </c>
      <c r="E27" s="5">
        <f t="shared" si="0"/>
        <v>59340</v>
      </c>
      <c r="F27" s="7"/>
      <c r="G27" s="7"/>
      <c r="H27" s="7"/>
      <c r="I27" s="7"/>
    </row>
    <row r="28" spans="1:9" ht="84">
      <c r="A28" s="5">
        <v>23</v>
      </c>
      <c r="B28" s="27" t="s">
        <v>34</v>
      </c>
      <c r="C28" s="10">
        <f>6-1</f>
        <v>5</v>
      </c>
      <c r="D28" s="12">
        <v>26090</v>
      </c>
      <c r="E28" s="5">
        <f t="shared" si="0"/>
        <v>130450</v>
      </c>
      <c r="F28" s="7"/>
      <c r="G28" s="7"/>
      <c r="H28" s="7"/>
      <c r="I28" s="7"/>
    </row>
    <row r="29" spans="1:9" ht="156">
      <c r="A29" s="5">
        <v>24</v>
      </c>
      <c r="B29" s="27" t="s">
        <v>35</v>
      </c>
      <c r="C29" s="10">
        <v>1</v>
      </c>
      <c r="D29" s="12">
        <v>7600</v>
      </c>
      <c r="E29" s="5">
        <f t="shared" si="0"/>
        <v>7600</v>
      </c>
      <c r="F29" s="7"/>
      <c r="G29" s="7"/>
      <c r="H29" s="7"/>
      <c r="I29" s="7"/>
    </row>
    <row r="30" spans="1:9">
      <c r="A30" s="5">
        <v>25</v>
      </c>
      <c r="B30" s="28" t="s">
        <v>36</v>
      </c>
      <c r="C30" s="10">
        <v>3</v>
      </c>
      <c r="D30" s="14">
        <v>115.56</v>
      </c>
      <c r="E30" s="5">
        <f t="shared" si="0"/>
        <v>346.68</v>
      </c>
      <c r="F30" s="7"/>
      <c r="G30" s="7"/>
      <c r="H30" s="7"/>
      <c r="I30" s="7"/>
    </row>
    <row r="31" spans="1:9" ht="24">
      <c r="A31" s="5">
        <v>26</v>
      </c>
      <c r="B31" s="28" t="s">
        <v>37</v>
      </c>
      <c r="C31" s="10">
        <v>3</v>
      </c>
      <c r="D31" s="12">
        <v>25000</v>
      </c>
      <c r="E31" s="5">
        <f t="shared" si="0"/>
        <v>75000</v>
      </c>
      <c r="F31" s="7"/>
      <c r="G31" s="7"/>
      <c r="H31" s="7"/>
      <c r="I31" s="7"/>
    </row>
    <row r="32" spans="1:9" ht="24">
      <c r="A32" s="5">
        <v>27</v>
      </c>
      <c r="B32" s="28" t="s">
        <v>38</v>
      </c>
      <c r="C32" s="10">
        <v>3</v>
      </c>
      <c r="D32" s="12">
        <v>25000</v>
      </c>
      <c r="E32" s="5">
        <f t="shared" si="0"/>
        <v>75000</v>
      </c>
      <c r="F32" s="6"/>
      <c r="G32" s="7"/>
      <c r="H32" s="7"/>
      <c r="I32" s="7"/>
    </row>
    <row r="33" spans="1:9" ht="24">
      <c r="A33" s="5">
        <v>28</v>
      </c>
      <c r="B33" s="28" t="s">
        <v>39</v>
      </c>
      <c r="C33" s="10">
        <v>3</v>
      </c>
      <c r="D33" s="12">
        <v>20000</v>
      </c>
      <c r="E33" s="5">
        <f t="shared" si="0"/>
        <v>60000</v>
      </c>
      <c r="F33" s="7"/>
      <c r="G33" s="7"/>
      <c r="H33" s="7"/>
      <c r="I33" s="7"/>
    </row>
    <row r="34" spans="1:9" ht="36">
      <c r="A34" s="5">
        <v>29</v>
      </c>
      <c r="B34" s="28" t="s">
        <v>40</v>
      </c>
      <c r="C34" s="10">
        <v>3</v>
      </c>
      <c r="D34" s="12">
        <v>8100</v>
      </c>
      <c r="E34" s="5">
        <f t="shared" si="0"/>
        <v>24300</v>
      </c>
      <c r="F34" s="7"/>
      <c r="G34" s="7"/>
      <c r="H34" s="7"/>
      <c r="I34" s="7"/>
    </row>
    <row r="35" spans="1:9" ht="36">
      <c r="A35" s="5">
        <v>30</v>
      </c>
      <c r="B35" s="27" t="s">
        <v>41</v>
      </c>
      <c r="C35" s="10">
        <f>38-4-2-3-4-8</f>
        <v>17</v>
      </c>
      <c r="D35" s="12">
        <v>32526</v>
      </c>
      <c r="E35" s="5">
        <f t="shared" si="0"/>
        <v>552942</v>
      </c>
      <c r="F35" s="7"/>
      <c r="G35" s="7"/>
      <c r="H35" s="7"/>
      <c r="I35" s="7"/>
    </row>
    <row r="36" spans="1:9" ht="36">
      <c r="A36" s="5">
        <v>31</v>
      </c>
      <c r="B36" s="27" t="s">
        <v>42</v>
      </c>
      <c r="C36" s="10">
        <v>15</v>
      </c>
      <c r="D36" s="12">
        <v>30752</v>
      </c>
      <c r="E36" s="5">
        <f t="shared" si="0"/>
        <v>461280</v>
      </c>
      <c r="F36" s="7"/>
      <c r="G36" s="7"/>
      <c r="H36" s="7"/>
      <c r="I36" s="7"/>
    </row>
    <row r="37" spans="1:9" ht="36">
      <c r="A37" s="5">
        <v>32</v>
      </c>
      <c r="B37" s="27" t="s">
        <v>43</v>
      </c>
      <c r="C37" s="10">
        <v>4</v>
      </c>
      <c r="D37" s="12">
        <v>92846</v>
      </c>
      <c r="E37" s="5">
        <f t="shared" si="0"/>
        <v>371384</v>
      </c>
      <c r="F37" s="7"/>
      <c r="G37" s="7"/>
      <c r="H37" s="7"/>
      <c r="I37" s="7"/>
    </row>
    <row r="38" spans="1:9" ht="24">
      <c r="A38" s="5">
        <v>33</v>
      </c>
      <c r="B38" s="27" t="s">
        <v>44</v>
      </c>
      <c r="C38" s="10">
        <f>90-30-30</f>
        <v>30</v>
      </c>
      <c r="D38" s="12">
        <v>591</v>
      </c>
      <c r="E38" s="5">
        <f t="shared" si="0"/>
        <v>17730</v>
      </c>
      <c r="F38" s="7"/>
      <c r="G38" s="7"/>
      <c r="H38" s="7"/>
      <c r="I38" s="7"/>
    </row>
    <row r="39" spans="1:9" ht="48">
      <c r="A39" s="5">
        <v>34</v>
      </c>
      <c r="B39" s="27" t="s">
        <v>45</v>
      </c>
      <c r="C39" s="10">
        <f>10-2-2-2</f>
        <v>4</v>
      </c>
      <c r="D39" s="12">
        <v>10053</v>
      </c>
      <c r="E39" s="5">
        <f t="shared" si="0"/>
        <v>40212</v>
      </c>
      <c r="F39" s="7"/>
      <c r="G39" s="7"/>
      <c r="H39" s="7"/>
      <c r="I39" s="7"/>
    </row>
    <row r="40" spans="1:9" ht="48">
      <c r="A40" s="5">
        <v>35</v>
      </c>
      <c r="B40" s="28" t="s">
        <v>46</v>
      </c>
      <c r="C40" s="10">
        <v>8</v>
      </c>
      <c r="D40" s="12">
        <v>10053</v>
      </c>
      <c r="E40" s="5">
        <f t="shared" si="0"/>
        <v>80424</v>
      </c>
      <c r="F40" s="7"/>
      <c r="G40" s="7"/>
      <c r="H40" s="7"/>
      <c r="I40" s="7"/>
    </row>
    <row r="41" spans="1:9" ht="48">
      <c r="A41" s="5">
        <v>36</v>
      </c>
      <c r="B41" s="28" t="s">
        <v>47</v>
      </c>
      <c r="C41" s="10">
        <v>9</v>
      </c>
      <c r="D41" s="12">
        <v>10053</v>
      </c>
      <c r="E41" s="5">
        <f t="shared" si="0"/>
        <v>90477</v>
      </c>
      <c r="F41" s="7"/>
      <c r="G41" s="7"/>
      <c r="H41" s="7"/>
      <c r="I41" s="7"/>
    </row>
    <row r="42" spans="1:9" ht="48">
      <c r="A42" s="5">
        <v>37</v>
      </c>
      <c r="B42" s="30" t="s">
        <v>48</v>
      </c>
      <c r="C42" s="10">
        <v>2</v>
      </c>
      <c r="D42" s="15">
        <v>64406</v>
      </c>
      <c r="E42" s="5">
        <f t="shared" si="0"/>
        <v>128812</v>
      </c>
      <c r="F42" s="7"/>
      <c r="G42" s="7"/>
      <c r="H42" s="7"/>
      <c r="I42" s="7"/>
    </row>
    <row r="43" spans="1:9" ht="48">
      <c r="A43" s="5">
        <v>38</v>
      </c>
      <c r="B43" s="30" t="s">
        <v>49</v>
      </c>
      <c r="C43" s="10">
        <v>1</v>
      </c>
      <c r="D43" s="15">
        <v>39831</v>
      </c>
      <c r="E43" s="5">
        <f t="shared" si="0"/>
        <v>39831</v>
      </c>
      <c r="F43" s="7"/>
      <c r="G43" s="7"/>
      <c r="H43" s="7"/>
      <c r="I43" s="7"/>
    </row>
    <row r="44" spans="1:9" ht="48">
      <c r="A44" s="5">
        <v>39</v>
      </c>
      <c r="B44" s="30" t="s">
        <v>50</v>
      </c>
      <c r="C44" s="10">
        <v>2</v>
      </c>
      <c r="D44" s="15">
        <v>132202</v>
      </c>
      <c r="E44" s="5">
        <f t="shared" si="0"/>
        <v>264404</v>
      </c>
      <c r="F44" s="7"/>
      <c r="G44" s="7"/>
      <c r="H44" s="7"/>
      <c r="I44" s="7"/>
    </row>
    <row r="45" spans="1:9" ht="48">
      <c r="A45" s="5">
        <v>40</v>
      </c>
      <c r="B45" s="30" t="s">
        <v>51</v>
      </c>
      <c r="C45" s="10">
        <v>2</v>
      </c>
      <c r="D45" s="15">
        <v>64406</v>
      </c>
      <c r="E45" s="5">
        <f t="shared" si="0"/>
        <v>128812</v>
      </c>
      <c r="F45" s="7"/>
      <c r="G45" s="7"/>
      <c r="H45" s="7"/>
      <c r="I45" s="7"/>
    </row>
    <row r="46" spans="1:9" ht="48">
      <c r="A46" s="5">
        <v>41</v>
      </c>
      <c r="B46" s="30" t="s">
        <v>52</v>
      </c>
      <c r="C46" s="10">
        <v>2</v>
      </c>
      <c r="D46" s="15">
        <v>14407</v>
      </c>
      <c r="E46" s="5">
        <f t="shared" si="0"/>
        <v>28814</v>
      </c>
      <c r="F46" s="7"/>
      <c r="G46" s="7"/>
      <c r="H46" s="7"/>
      <c r="I46" s="7"/>
    </row>
    <row r="47" spans="1:9" ht="60">
      <c r="A47" s="5">
        <v>42</v>
      </c>
      <c r="B47" s="30" t="s">
        <v>53</v>
      </c>
      <c r="C47" s="10">
        <v>2</v>
      </c>
      <c r="D47" s="15">
        <v>27967</v>
      </c>
      <c r="E47" s="5">
        <f t="shared" si="0"/>
        <v>55934</v>
      </c>
      <c r="F47" s="7"/>
      <c r="G47" s="7"/>
      <c r="H47" s="7"/>
      <c r="I47" s="7"/>
    </row>
    <row r="48" spans="1:9" ht="48">
      <c r="A48" s="5">
        <v>43</v>
      </c>
      <c r="B48" s="30" t="s">
        <v>54</v>
      </c>
      <c r="C48" s="10">
        <f>3-1</f>
        <v>2</v>
      </c>
      <c r="D48" s="15">
        <v>45762</v>
      </c>
      <c r="E48" s="5">
        <f t="shared" si="0"/>
        <v>91524</v>
      </c>
      <c r="F48" s="7"/>
      <c r="G48" s="7"/>
      <c r="H48" s="7"/>
      <c r="I48" s="7"/>
    </row>
    <row r="49" spans="1:9" ht="48">
      <c r="A49" s="5">
        <v>44</v>
      </c>
      <c r="B49" s="30" t="s">
        <v>55</v>
      </c>
      <c r="C49" s="10">
        <v>3</v>
      </c>
      <c r="D49" s="15">
        <v>39332</v>
      </c>
      <c r="E49" s="5">
        <f t="shared" si="0"/>
        <v>117996</v>
      </c>
      <c r="F49" s="7"/>
      <c r="G49" s="7"/>
      <c r="H49" s="7"/>
      <c r="I49" s="7"/>
    </row>
    <row r="50" spans="1:9" ht="48">
      <c r="A50" s="5">
        <v>45</v>
      </c>
      <c r="B50" s="30" t="s">
        <v>56</v>
      </c>
      <c r="C50" s="10">
        <v>4</v>
      </c>
      <c r="D50" s="15">
        <v>13559</v>
      </c>
      <c r="E50" s="5">
        <f t="shared" si="0"/>
        <v>54236</v>
      </c>
      <c r="F50" s="7"/>
      <c r="G50" s="7"/>
      <c r="H50" s="7"/>
      <c r="I50" s="7"/>
    </row>
    <row r="51" spans="1:9" ht="48">
      <c r="A51" s="5">
        <v>46</v>
      </c>
      <c r="B51" s="30" t="s">
        <v>57</v>
      </c>
      <c r="C51" s="10">
        <v>1</v>
      </c>
      <c r="D51" s="15">
        <v>55084</v>
      </c>
      <c r="E51" s="5">
        <f t="shared" si="0"/>
        <v>55084</v>
      </c>
      <c r="F51" s="7"/>
      <c r="G51" s="7"/>
      <c r="H51" s="7"/>
      <c r="I51" s="7"/>
    </row>
    <row r="52" spans="1:9" ht="48">
      <c r="A52" s="5">
        <v>47</v>
      </c>
      <c r="B52" s="30" t="s">
        <v>58</v>
      </c>
      <c r="C52" s="10">
        <v>3</v>
      </c>
      <c r="D52" s="15">
        <v>13559</v>
      </c>
      <c r="E52" s="5">
        <f t="shared" si="0"/>
        <v>40677</v>
      </c>
      <c r="F52" s="7"/>
      <c r="G52" s="7"/>
      <c r="H52" s="7"/>
      <c r="I52" s="7"/>
    </row>
    <row r="53" spans="1:9" ht="48">
      <c r="A53" s="5">
        <v>48</v>
      </c>
      <c r="B53" s="30" t="s">
        <v>59</v>
      </c>
      <c r="C53" s="10">
        <f>3-1</f>
        <v>2</v>
      </c>
      <c r="D53" s="15">
        <v>119490</v>
      </c>
      <c r="E53" s="5">
        <f t="shared" si="0"/>
        <v>238980</v>
      </c>
      <c r="F53" s="7"/>
      <c r="G53" s="7"/>
      <c r="H53" s="7"/>
      <c r="I53" s="7"/>
    </row>
    <row r="54" spans="1:9" ht="48">
      <c r="A54" s="5">
        <v>49</v>
      </c>
      <c r="B54" s="30" t="s">
        <v>60</v>
      </c>
      <c r="C54" s="10">
        <f>3-1</f>
        <v>2</v>
      </c>
      <c r="D54" s="15">
        <v>62711</v>
      </c>
      <c r="E54" s="5">
        <f t="shared" si="0"/>
        <v>125422</v>
      </c>
      <c r="F54" s="7"/>
      <c r="G54" s="7"/>
      <c r="H54" s="7"/>
      <c r="I54" s="7"/>
    </row>
    <row r="55" spans="1:9" ht="48">
      <c r="A55" s="5">
        <v>50</v>
      </c>
      <c r="B55" s="30" t="s">
        <v>61</v>
      </c>
      <c r="C55" s="10">
        <f>2-1</f>
        <v>1</v>
      </c>
      <c r="D55" s="15">
        <v>51694</v>
      </c>
      <c r="E55" s="5">
        <f t="shared" si="0"/>
        <v>51694</v>
      </c>
      <c r="F55" s="7"/>
      <c r="G55" s="7"/>
      <c r="H55" s="7"/>
      <c r="I55" s="7"/>
    </row>
    <row r="56" spans="1:9" ht="36">
      <c r="A56" s="5">
        <v>51</v>
      </c>
      <c r="B56" s="30" t="s">
        <v>62</v>
      </c>
      <c r="C56" s="10">
        <v>1</v>
      </c>
      <c r="D56" s="15">
        <v>89829</v>
      </c>
      <c r="E56" s="5">
        <f t="shared" si="0"/>
        <v>89829</v>
      </c>
      <c r="F56" s="7"/>
      <c r="G56" s="7"/>
      <c r="H56" s="7"/>
      <c r="I56" s="7"/>
    </row>
    <row r="57" spans="1:9" ht="48">
      <c r="A57" s="5">
        <v>52</v>
      </c>
      <c r="B57" s="30" t="s">
        <v>63</v>
      </c>
      <c r="C57" s="10">
        <v>1</v>
      </c>
      <c r="D57" s="15">
        <v>49151</v>
      </c>
      <c r="E57" s="5">
        <f t="shared" si="0"/>
        <v>49151</v>
      </c>
      <c r="F57" s="7"/>
      <c r="G57" s="7"/>
      <c r="H57" s="7"/>
      <c r="I57" s="7"/>
    </row>
    <row r="58" spans="1:9" ht="48">
      <c r="A58" s="5">
        <v>53</v>
      </c>
      <c r="B58" s="30" t="s">
        <v>64</v>
      </c>
      <c r="C58" s="10">
        <v>1</v>
      </c>
      <c r="D58" s="15">
        <v>138134</v>
      </c>
      <c r="E58" s="5">
        <f t="shared" si="0"/>
        <v>138134</v>
      </c>
      <c r="F58" s="7"/>
      <c r="G58" s="7"/>
      <c r="H58" s="7"/>
      <c r="I58" s="7"/>
    </row>
    <row r="59" spans="1:9" ht="60">
      <c r="A59" s="5">
        <v>54</v>
      </c>
      <c r="B59" s="30" t="s">
        <v>65</v>
      </c>
      <c r="C59" s="10">
        <v>1</v>
      </c>
      <c r="D59" s="15">
        <v>7007</v>
      </c>
      <c r="E59" s="5">
        <f t="shared" si="0"/>
        <v>7007</v>
      </c>
      <c r="F59" s="7"/>
      <c r="G59" s="7"/>
      <c r="H59" s="7"/>
      <c r="I59" s="7"/>
    </row>
    <row r="60" spans="1:9" ht="60">
      <c r="A60" s="5">
        <v>55</v>
      </c>
      <c r="B60" s="30" t="s">
        <v>66</v>
      </c>
      <c r="C60" s="10">
        <v>1</v>
      </c>
      <c r="D60" s="15">
        <v>11011</v>
      </c>
      <c r="E60" s="5">
        <f t="shared" si="0"/>
        <v>11011</v>
      </c>
      <c r="F60" s="7"/>
      <c r="G60" s="7"/>
      <c r="H60" s="7"/>
      <c r="I60" s="7"/>
    </row>
    <row r="61" spans="1:9" ht="60">
      <c r="A61" s="5">
        <v>56</v>
      </c>
      <c r="B61" s="30" t="s">
        <v>67</v>
      </c>
      <c r="C61" s="10">
        <v>0</v>
      </c>
      <c r="D61" s="15">
        <v>19019</v>
      </c>
      <c r="E61" s="5">
        <f t="shared" si="0"/>
        <v>0</v>
      </c>
      <c r="F61" s="7"/>
      <c r="G61" s="7"/>
      <c r="H61" s="7"/>
      <c r="I61" s="7"/>
    </row>
    <row r="62" spans="1:9" ht="48">
      <c r="A62" s="5">
        <v>57</v>
      </c>
      <c r="B62" s="30" t="s">
        <v>68</v>
      </c>
      <c r="C62" s="10">
        <v>1</v>
      </c>
      <c r="D62" s="15">
        <v>20020</v>
      </c>
      <c r="E62" s="5">
        <f t="shared" si="0"/>
        <v>20020</v>
      </c>
      <c r="F62" s="7"/>
      <c r="G62" s="7"/>
      <c r="H62" s="7"/>
      <c r="I62" s="7"/>
    </row>
    <row r="63" spans="1:9" ht="48">
      <c r="A63" s="5">
        <v>58</v>
      </c>
      <c r="B63" s="30" t="s">
        <v>69</v>
      </c>
      <c r="C63" s="10">
        <v>1</v>
      </c>
      <c r="D63" s="15">
        <v>6006</v>
      </c>
      <c r="E63" s="5">
        <f t="shared" si="0"/>
        <v>6006</v>
      </c>
      <c r="F63" s="7"/>
      <c r="G63" s="7"/>
      <c r="H63" s="7"/>
      <c r="I63" s="7"/>
    </row>
    <row r="64" spans="1:9" ht="72">
      <c r="A64" s="5">
        <v>59</v>
      </c>
      <c r="B64" s="30" t="s">
        <v>70</v>
      </c>
      <c r="C64" s="10">
        <v>4</v>
      </c>
      <c r="D64" s="15">
        <v>39039</v>
      </c>
      <c r="E64" s="5">
        <f t="shared" si="0"/>
        <v>156156</v>
      </c>
      <c r="F64" s="7"/>
      <c r="G64" s="7"/>
      <c r="H64" s="7"/>
      <c r="I64" s="7"/>
    </row>
    <row r="65" spans="1:9" ht="72">
      <c r="A65" s="5">
        <v>60</v>
      </c>
      <c r="B65" s="30" t="s">
        <v>71</v>
      </c>
      <c r="C65" s="10">
        <v>3</v>
      </c>
      <c r="D65" s="15">
        <v>39039</v>
      </c>
      <c r="E65" s="5">
        <f t="shared" si="0"/>
        <v>117117</v>
      </c>
      <c r="F65" s="7"/>
      <c r="G65" s="7"/>
      <c r="H65" s="7"/>
      <c r="I65" s="7"/>
    </row>
    <row r="66" spans="1:9" ht="60">
      <c r="A66" s="5">
        <v>61</v>
      </c>
      <c r="B66" s="30" t="s">
        <v>72</v>
      </c>
      <c r="C66" s="10">
        <v>2</v>
      </c>
      <c r="D66" s="15">
        <v>39039</v>
      </c>
      <c r="E66" s="5">
        <f t="shared" si="0"/>
        <v>78078</v>
      </c>
      <c r="F66" s="7"/>
      <c r="G66" s="7"/>
      <c r="H66" s="7"/>
      <c r="I66" s="7"/>
    </row>
    <row r="67" spans="1:9" ht="60">
      <c r="A67" s="5">
        <v>62</v>
      </c>
      <c r="B67" s="30" t="s">
        <v>72</v>
      </c>
      <c r="C67" s="10">
        <v>1</v>
      </c>
      <c r="D67" s="15">
        <v>58058</v>
      </c>
      <c r="E67" s="5">
        <f t="shared" si="0"/>
        <v>58058</v>
      </c>
      <c r="F67" s="7"/>
      <c r="G67" s="7"/>
      <c r="H67" s="7"/>
      <c r="I67" s="7"/>
    </row>
    <row r="68" spans="1:9" ht="36">
      <c r="A68" s="5">
        <v>63</v>
      </c>
      <c r="B68" s="30" t="s">
        <v>73</v>
      </c>
      <c r="C68" s="10">
        <v>1</v>
      </c>
      <c r="D68" s="15">
        <v>119119</v>
      </c>
      <c r="E68" s="5">
        <f t="shared" si="0"/>
        <v>119119</v>
      </c>
      <c r="F68" s="7"/>
      <c r="G68" s="7"/>
      <c r="H68" s="7"/>
      <c r="I68" s="7"/>
    </row>
    <row r="69" spans="1:9" ht="36">
      <c r="A69" s="5">
        <v>64</v>
      </c>
      <c r="B69" s="30" t="s">
        <v>74</v>
      </c>
      <c r="C69" s="10">
        <f>3-1</f>
        <v>2</v>
      </c>
      <c r="D69" s="15">
        <v>60060</v>
      </c>
      <c r="E69" s="5">
        <f t="shared" si="0"/>
        <v>120120</v>
      </c>
      <c r="F69" s="7"/>
      <c r="G69" s="7"/>
      <c r="H69" s="7"/>
      <c r="I69" s="7"/>
    </row>
    <row r="70" spans="1:9" ht="24">
      <c r="A70" s="5">
        <v>65</v>
      </c>
      <c r="B70" s="30" t="s">
        <v>75</v>
      </c>
      <c r="C70" s="10">
        <v>3</v>
      </c>
      <c r="D70" s="12">
        <v>57040</v>
      </c>
      <c r="E70" s="5">
        <f t="shared" ref="E70:E98" si="1">C70*D70</f>
        <v>171120</v>
      </c>
      <c r="F70" s="7"/>
      <c r="G70" s="7"/>
      <c r="H70" s="7"/>
      <c r="I70" s="7"/>
    </row>
    <row r="71" spans="1:9" ht="24">
      <c r="A71" s="5">
        <v>66</v>
      </c>
      <c r="B71" s="27" t="s">
        <v>76</v>
      </c>
      <c r="C71" s="10">
        <v>1</v>
      </c>
      <c r="D71" s="12">
        <v>1100</v>
      </c>
      <c r="E71" s="5">
        <f t="shared" si="1"/>
        <v>1100</v>
      </c>
      <c r="F71" s="7"/>
      <c r="G71" s="7"/>
      <c r="H71" s="7"/>
      <c r="I71" s="7"/>
    </row>
    <row r="72" spans="1:9" ht="36">
      <c r="A72" s="5">
        <v>67</v>
      </c>
      <c r="B72" s="27" t="s">
        <v>77</v>
      </c>
      <c r="C72" s="10">
        <v>1</v>
      </c>
      <c r="D72" s="12">
        <v>3100</v>
      </c>
      <c r="E72" s="5">
        <f t="shared" si="1"/>
        <v>3100</v>
      </c>
      <c r="F72" s="7"/>
      <c r="G72" s="7"/>
      <c r="H72" s="7"/>
      <c r="I72" s="7"/>
    </row>
    <row r="73" spans="1:9" ht="48">
      <c r="A73" s="5">
        <v>68</v>
      </c>
      <c r="B73" s="27" t="s">
        <v>78</v>
      </c>
      <c r="C73" s="10">
        <v>6</v>
      </c>
      <c r="D73" s="12">
        <v>3100</v>
      </c>
      <c r="E73" s="5">
        <f t="shared" si="1"/>
        <v>18600</v>
      </c>
      <c r="F73" s="7"/>
      <c r="G73" s="7"/>
      <c r="H73" s="7"/>
      <c r="I73" s="7"/>
    </row>
    <row r="74" spans="1:9" ht="36">
      <c r="A74" s="5">
        <v>69</v>
      </c>
      <c r="B74" s="27" t="s">
        <v>79</v>
      </c>
      <c r="C74" s="10">
        <v>3</v>
      </c>
      <c r="D74" s="14">
        <v>6922.0439999999999</v>
      </c>
      <c r="E74" s="5">
        <f t="shared" si="1"/>
        <v>20766.131999999998</v>
      </c>
      <c r="F74" s="7"/>
      <c r="G74" s="7"/>
      <c r="H74" s="7"/>
      <c r="I74" s="7"/>
    </row>
    <row r="75" spans="1:9" ht="36">
      <c r="A75" s="5">
        <v>70</v>
      </c>
      <c r="B75" s="27" t="s">
        <v>80</v>
      </c>
      <c r="C75" s="10">
        <v>2</v>
      </c>
      <c r="D75" s="12">
        <v>5400</v>
      </c>
      <c r="E75" s="5">
        <f t="shared" si="1"/>
        <v>10800</v>
      </c>
      <c r="F75" s="7"/>
      <c r="G75" s="7"/>
      <c r="H75" s="7"/>
      <c r="I75" s="7"/>
    </row>
    <row r="76" spans="1:9" ht="24">
      <c r="A76" s="5">
        <v>71</v>
      </c>
      <c r="B76" s="27" t="s">
        <v>81</v>
      </c>
      <c r="C76" s="10">
        <v>2</v>
      </c>
      <c r="D76" s="14">
        <v>4965.6132000000007</v>
      </c>
      <c r="E76" s="5">
        <f t="shared" si="1"/>
        <v>9931.2264000000014</v>
      </c>
      <c r="F76" s="7"/>
      <c r="G76" s="7"/>
      <c r="H76" s="7"/>
      <c r="I76" s="7"/>
    </row>
    <row r="77" spans="1:9" ht="24">
      <c r="A77" s="5">
        <v>72</v>
      </c>
      <c r="B77" s="27" t="s">
        <v>82</v>
      </c>
      <c r="C77" s="10">
        <f>200-100</f>
        <v>100</v>
      </c>
      <c r="D77" s="12">
        <v>75</v>
      </c>
      <c r="E77" s="5">
        <f t="shared" si="1"/>
        <v>7500</v>
      </c>
      <c r="F77" s="7"/>
      <c r="G77" s="7"/>
      <c r="H77" s="7"/>
      <c r="I77" s="7"/>
    </row>
    <row r="78" spans="1:9" ht="48">
      <c r="A78" s="5">
        <v>73</v>
      </c>
      <c r="B78" s="27" t="s">
        <v>83</v>
      </c>
      <c r="C78" s="10">
        <v>10</v>
      </c>
      <c r="D78" s="12">
        <v>78</v>
      </c>
      <c r="E78" s="5">
        <f t="shared" si="1"/>
        <v>780</v>
      </c>
      <c r="F78" s="7"/>
      <c r="G78" s="7"/>
      <c r="H78" s="7"/>
      <c r="I78" s="7"/>
    </row>
    <row r="79" spans="1:9" ht="24">
      <c r="A79" s="5">
        <v>74</v>
      </c>
      <c r="B79" s="27" t="s">
        <v>84</v>
      </c>
      <c r="C79" s="10">
        <v>1</v>
      </c>
      <c r="D79" s="12">
        <v>1620</v>
      </c>
      <c r="E79" s="5">
        <f t="shared" si="1"/>
        <v>1620</v>
      </c>
      <c r="F79" s="7"/>
      <c r="G79" s="7"/>
      <c r="H79" s="7"/>
      <c r="I79" s="7"/>
    </row>
    <row r="80" spans="1:9" ht="36">
      <c r="A80" s="5">
        <v>75</v>
      </c>
      <c r="B80" s="27" t="s">
        <v>85</v>
      </c>
      <c r="C80" s="10">
        <v>10</v>
      </c>
      <c r="D80" s="14">
        <v>53.157600000000002</v>
      </c>
      <c r="E80" s="5">
        <f t="shared" si="1"/>
        <v>531.57600000000002</v>
      </c>
      <c r="F80" s="7"/>
      <c r="G80" s="7"/>
      <c r="H80" s="7"/>
      <c r="I80" s="7"/>
    </row>
    <row r="81" spans="1:9" ht="24">
      <c r="A81" s="5">
        <v>76</v>
      </c>
      <c r="B81" s="31" t="s">
        <v>86</v>
      </c>
      <c r="C81" s="10">
        <v>10</v>
      </c>
      <c r="D81" s="12">
        <v>1950</v>
      </c>
      <c r="E81" s="5">
        <f t="shared" si="1"/>
        <v>19500</v>
      </c>
      <c r="F81" s="7"/>
      <c r="G81" s="7"/>
      <c r="H81" s="7"/>
      <c r="I81" s="7"/>
    </row>
    <row r="82" spans="1:9" ht="48">
      <c r="A82" s="5">
        <v>77</v>
      </c>
      <c r="B82" s="28" t="s">
        <v>87</v>
      </c>
      <c r="C82" s="10">
        <v>10</v>
      </c>
      <c r="D82" s="12">
        <v>550</v>
      </c>
      <c r="E82" s="5">
        <f t="shared" si="1"/>
        <v>5500</v>
      </c>
      <c r="F82" s="7"/>
      <c r="G82" s="7"/>
      <c r="H82" s="7"/>
      <c r="I82" s="7"/>
    </row>
    <row r="83" spans="1:9" ht="48">
      <c r="A83" s="5">
        <v>78</v>
      </c>
      <c r="B83" s="27" t="s">
        <v>88</v>
      </c>
      <c r="C83" s="10">
        <f>300-100-100</f>
        <v>100</v>
      </c>
      <c r="D83" s="12">
        <v>85</v>
      </c>
      <c r="E83" s="5">
        <f t="shared" si="1"/>
        <v>8500</v>
      </c>
      <c r="F83" s="7"/>
      <c r="G83" s="7"/>
      <c r="H83" s="7"/>
      <c r="I83" s="7"/>
    </row>
    <row r="84" spans="1:9" ht="24">
      <c r="A84" s="5">
        <v>79</v>
      </c>
      <c r="B84" s="28" t="s">
        <v>89</v>
      </c>
      <c r="C84" s="10">
        <v>10</v>
      </c>
      <c r="D84" s="12">
        <v>550</v>
      </c>
      <c r="E84" s="5">
        <f t="shared" si="1"/>
        <v>5500</v>
      </c>
      <c r="F84" s="7"/>
      <c r="G84" s="7"/>
      <c r="H84" s="7"/>
      <c r="I84" s="7"/>
    </row>
    <row r="85" spans="1:9" ht="36">
      <c r="A85" s="5">
        <v>80</v>
      </c>
      <c r="B85" s="28" t="s">
        <v>90</v>
      </c>
      <c r="C85" s="10">
        <v>1</v>
      </c>
      <c r="D85" s="12">
        <v>43800</v>
      </c>
      <c r="E85" s="5">
        <f t="shared" si="1"/>
        <v>43800</v>
      </c>
      <c r="F85" s="7"/>
      <c r="G85" s="7"/>
      <c r="H85" s="7"/>
      <c r="I85" s="7"/>
    </row>
    <row r="86" spans="1:9" ht="36">
      <c r="A86" s="5">
        <v>81</v>
      </c>
      <c r="B86" s="28" t="s">
        <v>91</v>
      </c>
      <c r="C86" s="10">
        <v>5</v>
      </c>
      <c r="D86" s="12">
        <v>3250</v>
      </c>
      <c r="E86" s="5">
        <f t="shared" si="1"/>
        <v>16250</v>
      </c>
      <c r="F86" s="7"/>
      <c r="G86" s="7"/>
      <c r="H86" s="7"/>
      <c r="I86" s="7"/>
    </row>
    <row r="87" spans="1:9" ht="36">
      <c r="A87" s="5">
        <v>82</v>
      </c>
      <c r="B87" s="28" t="s">
        <v>92</v>
      </c>
      <c r="C87" s="10">
        <v>4</v>
      </c>
      <c r="D87" s="12">
        <v>3250</v>
      </c>
      <c r="E87" s="5">
        <f t="shared" si="1"/>
        <v>13000</v>
      </c>
      <c r="F87" s="7"/>
      <c r="G87" s="7"/>
      <c r="H87" s="7"/>
      <c r="I87" s="7"/>
    </row>
    <row r="88" spans="1:9" ht="24">
      <c r="A88" s="5">
        <v>83</v>
      </c>
      <c r="B88" s="28" t="s">
        <v>93</v>
      </c>
      <c r="C88" s="10">
        <v>1</v>
      </c>
      <c r="D88" s="12">
        <v>5830</v>
      </c>
      <c r="E88" s="5">
        <f t="shared" si="1"/>
        <v>5830</v>
      </c>
      <c r="F88" s="7"/>
      <c r="G88" s="7"/>
      <c r="H88" s="7"/>
      <c r="I88" s="7"/>
    </row>
    <row r="89" spans="1:9" ht="24">
      <c r="A89" s="5">
        <v>84</v>
      </c>
      <c r="B89" s="28" t="s">
        <v>94</v>
      </c>
      <c r="C89" s="10">
        <v>15</v>
      </c>
      <c r="D89" s="12">
        <v>954</v>
      </c>
      <c r="E89" s="5">
        <f t="shared" si="1"/>
        <v>14310</v>
      </c>
      <c r="F89" s="7"/>
      <c r="G89" s="7"/>
      <c r="H89" s="7"/>
      <c r="I89" s="7"/>
    </row>
    <row r="90" spans="1:9" ht="24">
      <c r="A90" s="5">
        <v>85</v>
      </c>
      <c r="B90" s="28" t="s">
        <v>95</v>
      </c>
      <c r="C90" s="10">
        <v>15</v>
      </c>
      <c r="D90" s="12">
        <v>3780</v>
      </c>
      <c r="E90" s="5">
        <f t="shared" si="1"/>
        <v>56700</v>
      </c>
      <c r="F90" s="7"/>
      <c r="G90" s="7"/>
      <c r="H90" s="7"/>
      <c r="I90" s="7"/>
    </row>
    <row r="91" spans="1:9" ht="24">
      <c r="A91" s="5">
        <v>86</v>
      </c>
      <c r="B91" s="28" t="s">
        <v>96</v>
      </c>
      <c r="C91" s="10">
        <v>15</v>
      </c>
      <c r="D91" s="12">
        <v>1170</v>
      </c>
      <c r="E91" s="5">
        <f t="shared" si="1"/>
        <v>17550</v>
      </c>
      <c r="F91" s="7"/>
      <c r="G91" s="7"/>
      <c r="H91" s="7"/>
      <c r="I91" s="7"/>
    </row>
    <row r="92" spans="1:9" ht="36">
      <c r="A92" s="5">
        <v>87</v>
      </c>
      <c r="B92" s="28" t="s">
        <v>97</v>
      </c>
      <c r="C92" s="10">
        <v>1</v>
      </c>
      <c r="D92" s="12">
        <v>2325</v>
      </c>
      <c r="E92" s="5">
        <f t="shared" si="1"/>
        <v>2325</v>
      </c>
      <c r="F92" s="7"/>
      <c r="G92" s="7"/>
      <c r="H92" s="7"/>
      <c r="I92" s="7"/>
    </row>
    <row r="93" spans="1:9" ht="36">
      <c r="A93" s="5">
        <v>88</v>
      </c>
      <c r="B93" s="27" t="s">
        <v>98</v>
      </c>
      <c r="C93" s="10">
        <v>3</v>
      </c>
      <c r="D93" s="12">
        <v>18900</v>
      </c>
      <c r="E93" s="5">
        <f t="shared" si="1"/>
        <v>56700</v>
      </c>
      <c r="F93" s="7"/>
      <c r="G93" s="7"/>
      <c r="H93" s="7"/>
      <c r="I93" s="7"/>
    </row>
    <row r="94" spans="1:9" ht="36">
      <c r="A94" s="5">
        <v>89</v>
      </c>
      <c r="B94" s="27" t="s">
        <v>99</v>
      </c>
      <c r="C94" s="10">
        <v>300</v>
      </c>
      <c r="D94" s="12">
        <v>13</v>
      </c>
      <c r="E94" s="5">
        <f t="shared" si="1"/>
        <v>3900</v>
      </c>
      <c r="F94" s="7"/>
      <c r="G94" s="7"/>
      <c r="H94" s="7"/>
      <c r="I94" s="7"/>
    </row>
    <row r="95" spans="1:9">
      <c r="A95" s="5">
        <v>90</v>
      </c>
      <c r="B95" s="27" t="s">
        <v>100</v>
      </c>
      <c r="C95" s="10">
        <v>4</v>
      </c>
      <c r="D95" s="12">
        <v>7800</v>
      </c>
      <c r="E95" s="5">
        <f t="shared" si="1"/>
        <v>31200</v>
      </c>
      <c r="F95" s="7"/>
      <c r="G95" s="7"/>
      <c r="H95" s="7"/>
      <c r="I95" s="7"/>
    </row>
    <row r="96" spans="1:9" ht="24">
      <c r="A96" s="5">
        <v>91</v>
      </c>
      <c r="B96" s="27" t="s">
        <v>103</v>
      </c>
      <c r="C96" s="10">
        <v>6</v>
      </c>
      <c r="D96" s="12">
        <v>385</v>
      </c>
      <c r="E96" s="5">
        <f t="shared" si="1"/>
        <v>2310</v>
      </c>
      <c r="F96" s="7"/>
      <c r="G96" s="7"/>
      <c r="H96" s="7"/>
      <c r="I96" s="7"/>
    </row>
    <row r="97" spans="1:9" ht="24">
      <c r="A97" s="5">
        <v>92</v>
      </c>
      <c r="B97" s="27" t="s">
        <v>102</v>
      </c>
      <c r="C97" s="10">
        <v>6</v>
      </c>
      <c r="D97" s="12">
        <v>900</v>
      </c>
      <c r="E97" s="5">
        <f t="shared" si="1"/>
        <v>5400</v>
      </c>
      <c r="F97" s="7"/>
      <c r="G97" s="7"/>
      <c r="H97" s="7"/>
      <c r="I97" s="7"/>
    </row>
    <row r="98" spans="1:9">
      <c r="A98" s="5">
        <v>93</v>
      </c>
      <c r="B98" s="32" t="s">
        <v>101</v>
      </c>
      <c r="C98" s="11">
        <v>2</v>
      </c>
      <c r="D98" s="16">
        <v>25200</v>
      </c>
      <c r="E98" s="5">
        <f t="shared" si="1"/>
        <v>50400</v>
      </c>
      <c r="F98" s="7"/>
      <c r="G98" s="7"/>
      <c r="H98" s="7"/>
      <c r="I98" s="7"/>
    </row>
    <row r="99" spans="1:9">
      <c r="A99" s="7"/>
      <c r="B99" s="7"/>
      <c r="C99" s="7"/>
      <c r="D99" s="7"/>
      <c r="E99" s="26">
        <f>SUM(E6:E98)</f>
        <v>6202795.6144000003</v>
      </c>
      <c r="F99" s="7"/>
      <c r="G99" s="7"/>
      <c r="H99" s="7"/>
      <c r="I99" s="7"/>
    </row>
    <row r="102" spans="1:9">
      <c r="B102" s="1" t="s">
        <v>110</v>
      </c>
      <c r="E102" s="1" t="s">
        <v>111</v>
      </c>
    </row>
  </sheetData>
  <mergeCells count="2">
    <mergeCell ref="G2:I2"/>
    <mergeCell ref="B3:H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</dc:creator>
  <cp:lastModifiedBy>Татьяна</cp:lastModifiedBy>
  <cp:lastPrinted>2018-02-27T04:58:43Z</cp:lastPrinted>
  <dcterms:created xsi:type="dcterms:W3CDTF">2018-02-26T12:29:37Z</dcterms:created>
  <dcterms:modified xsi:type="dcterms:W3CDTF">2018-05-02T10:17:55Z</dcterms:modified>
</cp:coreProperties>
</file>